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<sst xmlns="http://schemas.openxmlformats.org/spreadsheetml/2006/main" uniqueCount="389">
  <si>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</si>
  <si>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</si>
  <si>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</si>
  <si>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</si>
  <si>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</si>
  <si>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</si>
  <si>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</si>
  <si>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</si>
  <si>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</si>
  <si>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</si>
  <si>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</si>
  <si>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</si>
  <si>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</si>
  <si>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</si>
  <si>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</si>
  <si>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サイクリング</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</si>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</sst>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customWidth="true" style="0"/>
    <col min="135" max="135" width="14.69921875" customWidth="true" style="0"/>
    <col min="136" max="136" width="8" customWidth="true" style="0"/>
    <col min="137" max="137" width="10.8984375"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C021</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21</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15</v>
      </c>
      <c r="EE20" s="261"/>
      <c r="EF20" s="261"/>
      <c r="EG20" s="262"/>
      <c r="EH20" s="260" t="s">
        <v>131</v>
      </c>
      <c r="EI20" s="262"/>
      <c r="EJ20" s="260" t="s">
        <v>132</v>
      </c>
      <c r="EK20" s="261"/>
      <c r="EL20" s="261"/>
      <c r="EM20" s="261"/>
      <c r="EN20" s="262"/>
      <c r="EO20" s="260" t="s">
        <v>133</v>
      </c>
      <c r="EP20" s="261"/>
      <c r="EQ20" s="261"/>
      <c r="ER20" s="261"/>
      <c r="ES20" s="261"/>
      <c r="ET20" s="262"/>
      <c r="EU20" s="260" t="s">
        <v>134</v>
      </c>
      <c r="EV20" s="261"/>
      <c r="EW20" s="261"/>
      <c r="EX20" s="262"/>
      <c r="EY20" s="117" t="s">
        <v>135</v>
      </c>
      <c r="EZ20" s="260" t="s">
        <v>136</v>
      </c>
      <c r="FA20" s="262"/>
      <c r="FB20" s="260" t="s">
        <v>137</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132</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135</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f>VLOOKUP($R$7,$F$124:$AI$160,23,FALSE)</f>
        <v/>
      </c>
      <c r="AW120" s="158" t="str">
        <f>VLOOKUP($R$7,$F$124:$AI$160,24,FALSE)</f>
        <v>n</v>
      </c>
      <c r="AX120" s="158">
        <f>VLOOKUP($R$7,$F$124:$AI$160,25,FALSE)</f>
        <v/>
      </c>
      <c r="AY120" s="158" t="str">
        <f>VLOOKUP($R$7,$F$124:$AI$160,26,FALSE)</f>
        <v>n</v>
      </c>
      <c r="AZ120" s="158" t="str">
        <f>VLOOKUP($R$7,$F$124:$AI$160,27,FALSE)</f>
        <v>n</v>
      </c>
      <c r="BA120" s="158" t="str">
        <f>VLOOKUP($R$7,$F$124:$AI$160,28,FALSE)</f>
        <v>n</v>
      </c>
      <c r="BB120" s="158" t="str">
        <f>VLOOKUP($R$7,$F$124:$AI$160,29,FALSE)</f>
        <v>n</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15</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131</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132</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133</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134</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135</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136</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137</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